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<sst xmlns="http://schemas.openxmlformats.org/spreadsheetml/2006/main" count="199" uniqueCount="57">
  <si>
    <t>附件1</t>
  </si>
  <si>
    <t>2020年第三季度残疾人之家补助金额明细表</t>
  </si>
  <si>
    <t>机构名称</t>
  </si>
  <si>
    <t>月份</t>
  </si>
  <si>
    <t>内容</t>
  </si>
  <si>
    <t>考勤</t>
  </si>
  <si>
    <t>人数</t>
  </si>
  <si>
    <t>补助（元）</t>
  </si>
  <si>
    <t>总金额（元）</t>
  </si>
  <si>
    <t>备注</t>
  </si>
  <si>
    <t>状元街道青苗残疾人之家</t>
  </si>
  <si>
    <t>7月</t>
  </si>
  <si>
    <t>管理人员</t>
  </si>
  <si>
    <t>足额比例1.5倍</t>
  </si>
  <si>
    <t>不足额比例1倍</t>
  </si>
  <si>
    <t>日托人员</t>
  </si>
  <si>
    <t>23人</t>
  </si>
  <si>
    <t>1400元/21.5天</t>
  </si>
  <si>
    <t>8月</t>
  </si>
  <si>
    <t>1400元/20.5天</t>
  </si>
  <si>
    <t>9月</t>
  </si>
  <si>
    <t>25人</t>
  </si>
  <si>
    <t>小计</t>
  </si>
  <si>
    <t>状元街道菲雅残疾人之家</t>
  </si>
  <si>
    <t>19人</t>
  </si>
  <si>
    <t>17人</t>
  </si>
  <si>
    <t>瑶溪街道滨江社区残疾人之家</t>
  </si>
  <si>
    <t>29人</t>
  </si>
  <si>
    <t>27人</t>
  </si>
  <si>
    <t>32人</t>
  </si>
  <si>
    <t>场地租凭补助（2020年9月1日-2020年9月30日）</t>
  </si>
  <si>
    <t>98㎡*25元/月*1月</t>
  </si>
  <si>
    <t>永兴街道榕树下残疾人之家</t>
  </si>
  <si>
    <t>20人</t>
  </si>
  <si>
    <t>1200元/21.5天</t>
  </si>
  <si>
    <t>1200元/20.5天</t>
  </si>
  <si>
    <t>场地租凭补助（2020年7月1日-2020年9月30日）</t>
  </si>
  <si>
    <t>240㎡*25元/月*3月</t>
  </si>
  <si>
    <t>永兴街道永民残疾人之家</t>
  </si>
  <si>
    <t>24人</t>
  </si>
  <si>
    <t>237㎡*25元/月*3月</t>
  </si>
  <si>
    <t>永中街道普宇堂残疾人之家</t>
  </si>
  <si>
    <t>36人</t>
  </si>
  <si>
    <t>37人</t>
  </si>
  <si>
    <t>33人</t>
  </si>
  <si>
    <t>永中街道驿达残疾人之家</t>
  </si>
  <si>
    <t>18人</t>
  </si>
  <si>
    <t>1000元/21.5天</t>
  </si>
  <si>
    <t>1000元/20.5天</t>
  </si>
  <si>
    <t>疫情期间场地租凭补助</t>
  </si>
  <si>
    <t>10080元/12月*3月</t>
  </si>
  <si>
    <t>蒲州街道互联网残疾人之家</t>
  </si>
  <si>
    <t>11人</t>
  </si>
  <si>
    <t>14人</t>
  </si>
  <si>
    <t>8月份电梯维修补助</t>
  </si>
  <si>
    <t>8.4台风影响</t>
  </si>
  <si>
    <t>总计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</si>
</sst>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10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28" borderId="23" applyNumberFormat="0" applyAlignment="0" applyProtection="0">
      <alignment vertical="center"/>
    </xf>
    <xf numFmtId="0" fontId="25" fillId="28" borderId="18" applyNumberFormat="0" applyAlignment="0" applyProtection="0">
      <alignment vertical="center"/>
    </xf>
    <xf numFmtId="0" fontId="9" fillId="5" borderId="1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1"/>
  <sheetViews>
    <sheetView tabSelected="1" topLeftCell="A23" workbookViewId="0">
      <selection activeCell="D3" sqref="D3:G4"/>
    </sheetView>
  </sheetViews>
  <sheetFormatPr defaultColWidth="9" defaultRowHeight="13.5"/>
  <cols>
    <col min="1" max="1" width="6.125" style="1" customWidth="1"/>
    <col min="2" max="2" width="6.21666666666667" style="1" customWidth="1"/>
    <col min="3" max="3" width="9.41666666666667" style="1" customWidth="1"/>
    <col min="4" max="4" width="6.875" style="1" customWidth="1"/>
    <col min="5" max="6" width="6.75" style="1" customWidth="1"/>
    <col min="7" max="7" width="0.125" style="1" customWidth="1"/>
    <col min="8" max="8" width="6.69166666666667" style="1" customWidth="1"/>
    <col min="9" max="9" width="15" style="1" customWidth="1"/>
    <col min="10" max="10" width="10.375" style="1"/>
    <col min="11" max="11" width="12.125" style="1" customWidth="1"/>
    <col min="12" max="16384" width="9" style="1"/>
  </cols>
  <sheetData>
    <row r="1" s="1" customFormat="1" ht="20.25" spans="1:11">
      <c r="A1" s="2" t="s">
        <v>0</v>
      </c>
      <c r="B1" s="2"/>
      <c r="C1" s="3"/>
      <c r="D1" s="3"/>
      <c r="E1" s="3"/>
      <c r="F1" s="3"/>
      <c r="G1" s="3"/>
      <c r="H1" s="3"/>
      <c r="I1" s="3"/>
      <c r="J1" s="37"/>
      <c r="K1" s="38"/>
    </row>
    <row r="2" ht="22.5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39"/>
      <c r="K2" s="40"/>
    </row>
    <row r="3" ht="21" customHeight="1" spans="1:11">
      <c r="A3" s="5" t="s">
        <v>2</v>
      </c>
      <c r="B3" s="6" t="s">
        <v>3</v>
      </c>
      <c r="C3" s="6" t="s">
        <v>4</v>
      </c>
      <c r="D3" s="7" t="s">
        <v>5</v>
      </c>
      <c r="E3" s="8"/>
      <c r="F3" s="8"/>
      <c r="G3" s="9"/>
      <c r="H3" s="10" t="s">
        <v>6</v>
      </c>
      <c r="I3" s="5" t="s">
        <v>7</v>
      </c>
      <c r="J3" s="41" t="s">
        <v>8</v>
      </c>
      <c r="K3" s="5" t="s">
        <v>9</v>
      </c>
    </row>
    <row r="4" ht="21" customHeight="1" outlineLevel="1" spans="1:11">
      <c r="A4" s="5"/>
      <c r="B4" s="11"/>
      <c r="C4" s="11"/>
      <c r="D4" s="12"/>
      <c r="E4" s="13"/>
      <c r="F4" s="13"/>
      <c r="G4" s="14"/>
      <c r="H4" s="15"/>
      <c r="I4" s="42"/>
      <c r="J4" s="41"/>
      <c r="K4" s="5"/>
    </row>
    <row r="5" ht="21" customHeight="1" outlineLevel="2" spans="1:11">
      <c r="A5" s="16" t="s">
        <v>10</v>
      </c>
      <c r="B5" s="17" t="s">
        <v>11</v>
      </c>
      <c r="C5" s="17" t="s">
        <v>12</v>
      </c>
      <c r="D5" s="18" t="s">
        <v>13</v>
      </c>
      <c r="E5" s="19"/>
      <c r="F5" s="19"/>
      <c r="G5" s="20"/>
      <c r="H5" s="17">
        <v>3</v>
      </c>
      <c r="I5" s="17">
        <v>3015</v>
      </c>
      <c r="J5" s="43">
        <f t="shared" ref="J5:J9" si="0">H5*I5</f>
        <v>9045</v>
      </c>
      <c r="K5" s="16"/>
    </row>
    <row r="6" s="1" customFormat="1" ht="21" customHeight="1" outlineLevel="2" spans="1:11">
      <c r="A6" s="16"/>
      <c r="B6" s="17"/>
      <c r="C6" s="17" t="s">
        <v>12</v>
      </c>
      <c r="D6" s="17" t="s">
        <v>14</v>
      </c>
      <c r="E6" s="17"/>
      <c r="F6" s="17"/>
      <c r="G6" s="17"/>
      <c r="H6" s="17">
        <v>1</v>
      </c>
      <c r="I6" s="17">
        <v>2010</v>
      </c>
      <c r="J6" s="43">
        <f t="shared" si="0"/>
        <v>2010</v>
      </c>
      <c r="K6" s="44"/>
    </row>
    <row r="7" ht="21" customHeight="1" outlineLevel="2" spans="1:11">
      <c r="A7" s="16"/>
      <c r="B7" s="17"/>
      <c r="C7" s="17" t="s">
        <v>15</v>
      </c>
      <c r="D7" s="18" t="s">
        <v>16</v>
      </c>
      <c r="E7" s="19"/>
      <c r="F7" s="19"/>
      <c r="G7" s="20"/>
      <c r="H7" s="17">
        <v>469</v>
      </c>
      <c r="I7" s="17">
        <v>65</v>
      </c>
      <c r="J7" s="43">
        <f t="shared" si="0"/>
        <v>30485</v>
      </c>
      <c r="K7" s="45" t="s">
        <v>17</v>
      </c>
    </row>
    <row r="8" ht="21" customHeight="1" outlineLevel="2" spans="1:11">
      <c r="A8" s="16"/>
      <c r="B8" s="17" t="s">
        <v>18</v>
      </c>
      <c r="C8" s="17" t="s">
        <v>12</v>
      </c>
      <c r="D8" s="18" t="s">
        <v>13</v>
      </c>
      <c r="E8" s="19"/>
      <c r="F8" s="19"/>
      <c r="G8" s="20"/>
      <c r="H8" s="17">
        <v>3</v>
      </c>
      <c r="I8" s="17">
        <v>3015</v>
      </c>
      <c r="J8" s="43">
        <f t="shared" si="0"/>
        <v>9045</v>
      </c>
      <c r="K8" s="45"/>
    </row>
    <row r="9" s="1" customFormat="1" ht="21" customHeight="1" outlineLevel="2" spans="1:11">
      <c r="A9" s="16"/>
      <c r="B9" s="17"/>
      <c r="C9" s="17" t="s">
        <v>12</v>
      </c>
      <c r="D9" s="17" t="s">
        <v>14</v>
      </c>
      <c r="E9" s="17"/>
      <c r="F9" s="17"/>
      <c r="G9" s="17"/>
      <c r="H9" s="17">
        <v>1</v>
      </c>
      <c r="I9" s="17">
        <v>2010</v>
      </c>
      <c r="J9" s="43">
        <f t="shared" si="0"/>
        <v>2010</v>
      </c>
      <c r="K9" s="44"/>
    </row>
    <row r="10" ht="21" customHeight="1" outlineLevel="2" spans="1:11">
      <c r="A10" s="16"/>
      <c r="B10" s="17"/>
      <c r="C10" s="17" t="s">
        <v>15</v>
      </c>
      <c r="D10" s="18" t="s">
        <v>16</v>
      </c>
      <c r="E10" s="19"/>
      <c r="F10" s="19"/>
      <c r="G10" s="20"/>
      <c r="H10" s="17">
        <v>418</v>
      </c>
      <c r="I10" s="17">
        <v>68</v>
      </c>
      <c r="J10" s="17">
        <f t="shared" ref="J10:J15" si="1">H10*I10</f>
        <v>28424</v>
      </c>
      <c r="K10" s="45" t="s">
        <v>19</v>
      </c>
    </row>
    <row r="11" ht="21" customHeight="1" outlineLevel="2" spans="1:11">
      <c r="A11" s="16"/>
      <c r="B11" s="17" t="s">
        <v>20</v>
      </c>
      <c r="C11" s="17" t="s">
        <v>12</v>
      </c>
      <c r="D11" s="18" t="s">
        <v>13</v>
      </c>
      <c r="E11" s="19"/>
      <c r="F11" s="19"/>
      <c r="G11" s="20"/>
      <c r="H11" s="17">
        <v>4</v>
      </c>
      <c r="I11" s="17">
        <v>3015</v>
      </c>
      <c r="J11" s="43">
        <f t="shared" si="1"/>
        <v>12060</v>
      </c>
      <c r="K11" s="45"/>
    </row>
    <row r="12" ht="21" customHeight="1" outlineLevel="2" spans="1:11">
      <c r="A12" s="16"/>
      <c r="B12" s="17"/>
      <c r="C12" s="17" t="s">
        <v>15</v>
      </c>
      <c r="D12" s="18" t="s">
        <v>21</v>
      </c>
      <c r="E12" s="19"/>
      <c r="F12" s="19"/>
      <c r="G12" s="20"/>
      <c r="H12" s="17">
        <v>487</v>
      </c>
      <c r="I12" s="17">
        <v>65</v>
      </c>
      <c r="J12" s="20">
        <f t="shared" si="1"/>
        <v>31655</v>
      </c>
      <c r="K12" s="45" t="s">
        <v>17</v>
      </c>
    </row>
    <row r="13" ht="21" customHeight="1" outlineLevel="1" spans="1:11">
      <c r="A13" s="16"/>
      <c r="B13" s="21" t="s">
        <v>22</v>
      </c>
      <c r="C13" s="22"/>
      <c r="D13" s="22"/>
      <c r="E13" s="22"/>
      <c r="F13" s="22"/>
      <c r="G13" s="23"/>
      <c r="H13" s="17"/>
      <c r="I13" s="17"/>
      <c r="J13" s="46">
        <f>SUM(J5:J12)</f>
        <v>124734</v>
      </c>
      <c r="K13" s="16"/>
    </row>
    <row r="14" ht="21" customHeight="1" outlineLevel="2" spans="1:11">
      <c r="A14" s="24" t="s">
        <v>23</v>
      </c>
      <c r="B14" s="17" t="s">
        <v>11</v>
      </c>
      <c r="C14" s="17" t="s">
        <v>12</v>
      </c>
      <c r="D14" s="18" t="s">
        <v>13</v>
      </c>
      <c r="E14" s="19"/>
      <c r="F14" s="19"/>
      <c r="G14" s="20"/>
      <c r="H14" s="17">
        <v>3</v>
      </c>
      <c r="I14" s="17">
        <v>3015</v>
      </c>
      <c r="J14" s="43">
        <f t="shared" si="1"/>
        <v>9045</v>
      </c>
      <c r="K14" s="45"/>
    </row>
    <row r="15" ht="21" customHeight="1" outlineLevel="2" spans="1:11">
      <c r="A15" s="24"/>
      <c r="B15" s="17"/>
      <c r="C15" s="17" t="s">
        <v>15</v>
      </c>
      <c r="D15" s="18" t="s">
        <v>24</v>
      </c>
      <c r="E15" s="19"/>
      <c r="F15" s="19"/>
      <c r="G15" s="20"/>
      <c r="H15" s="17">
        <v>369</v>
      </c>
      <c r="I15" s="17">
        <v>65</v>
      </c>
      <c r="J15" s="43">
        <f t="shared" si="1"/>
        <v>23985</v>
      </c>
      <c r="K15" s="45" t="s">
        <v>17</v>
      </c>
    </row>
    <row r="16" ht="21" customHeight="1" outlineLevel="2" spans="1:11">
      <c r="A16" s="24"/>
      <c r="B16" s="17" t="s">
        <v>18</v>
      </c>
      <c r="C16" s="17" t="s">
        <v>12</v>
      </c>
      <c r="D16" s="18" t="s">
        <v>13</v>
      </c>
      <c r="E16" s="19"/>
      <c r="F16" s="19"/>
      <c r="G16" s="20"/>
      <c r="H16" s="17">
        <v>2</v>
      </c>
      <c r="I16" s="17">
        <v>3015</v>
      </c>
      <c r="J16" s="43">
        <f t="shared" ref="J16:J20" si="2">H16*I16</f>
        <v>6030</v>
      </c>
      <c r="K16" s="45"/>
    </row>
    <row r="17" s="1" customFormat="1" ht="21" customHeight="1" outlineLevel="2" spans="1:11">
      <c r="A17" s="16"/>
      <c r="B17" s="17"/>
      <c r="C17" s="17" t="s">
        <v>12</v>
      </c>
      <c r="D17" s="17" t="s">
        <v>14</v>
      </c>
      <c r="E17" s="17"/>
      <c r="F17" s="17"/>
      <c r="G17" s="17"/>
      <c r="H17" s="17">
        <v>1</v>
      </c>
      <c r="I17" s="17">
        <v>2010</v>
      </c>
      <c r="J17" s="43">
        <f t="shared" si="2"/>
        <v>2010</v>
      </c>
      <c r="K17" s="44"/>
    </row>
    <row r="18" ht="21" customHeight="1" outlineLevel="2" spans="1:11">
      <c r="A18" s="24"/>
      <c r="B18" s="17"/>
      <c r="C18" s="17" t="s">
        <v>15</v>
      </c>
      <c r="D18" s="18" t="s">
        <v>25</v>
      </c>
      <c r="E18" s="19"/>
      <c r="F18" s="19"/>
      <c r="G18" s="20"/>
      <c r="H18" s="17">
        <v>296</v>
      </c>
      <c r="I18" s="17">
        <v>68</v>
      </c>
      <c r="J18" s="17">
        <f t="shared" si="2"/>
        <v>20128</v>
      </c>
      <c r="K18" s="45" t="s">
        <v>19</v>
      </c>
    </row>
    <row r="19" ht="21" customHeight="1" outlineLevel="2" spans="1:11">
      <c r="A19" s="24"/>
      <c r="B19" s="17" t="s">
        <v>20</v>
      </c>
      <c r="C19" s="17" t="s">
        <v>12</v>
      </c>
      <c r="D19" s="18" t="s">
        <v>13</v>
      </c>
      <c r="E19" s="19"/>
      <c r="F19" s="19"/>
      <c r="G19" s="20"/>
      <c r="H19" s="17">
        <v>2</v>
      </c>
      <c r="I19" s="17">
        <v>3015</v>
      </c>
      <c r="J19" s="43">
        <f t="shared" si="2"/>
        <v>6030</v>
      </c>
      <c r="K19" s="45"/>
    </row>
    <row r="20" s="1" customFormat="1" ht="21" customHeight="1" outlineLevel="2" spans="1:11">
      <c r="A20" s="16"/>
      <c r="B20" s="17"/>
      <c r="C20" s="17" t="s">
        <v>12</v>
      </c>
      <c r="D20" s="17" t="s">
        <v>14</v>
      </c>
      <c r="E20" s="17"/>
      <c r="F20" s="17"/>
      <c r="G20" s="17"/>
      <c r="H20" s="17">
        <v>1</v>
      </c>
      <c r="I20" s="17">
        <v>2010</v>
      </c>
      <c r="J20" s="43">
        <f t="shared" si="2"/>
        <v>2010</v>
      </c>
      <c r="K20" s="44"/>
    </row>
    <row r="21" ht="21" customHeight="1" outlineLevel="2" spans="1:11">
      <c r="A21" s="24"/>
      <c r="B21" s="17"/>
      <c r="C21" s="17" t="s">
        <v>15</v>
      </c>
      <c r="D21" s="18" t="s">
        <v>25</v>
      </c>
      <c r="E21" s="19"/>
      <c r="F21" s="19"/>
      <c r="G21" s="20"/>
      <c r="H21" s="17">
        <v>298</v>
      </c>
      <c r="I21" s="17">
        <v>65</v>
      </c>
      <c r="J21" s="17">
        <f t="shared" ref="J21:J29" si="3">H21*I21</f>
        <v>19370</v>
      </c>
      <c r="K21" s="45" t="s">
        <v>17</v>
      </c>
    </row>
    <row r="22" ht="21" customHeight="1" outlineLevel="1" spans="1:11">
      <c r="A22" s="24"/>
      <c r="B22" s="21" t="s">
        <v>22</v>
      </c>
      <c r="C22" s="22"/>
      <c r="D22" s="22"/>
      <c r="E22" s="22"/>
      <c r="F22" s="22"/>
      <c r="G22" s="23"/>
      <c r="H22" s="17"/>
      <c r="I22" s="17"/>
      <c r="J22" s="46">
        <f>SUM(J14:J21)</f>
        <v>88608</v>
      </c>
      <c r="K22" s="16"/>
    </row>
    <row r="23" ht="21" customHeight="1" outlineLevel="2" spans="1:11">
      <c r="A23" s="16" t="s">
        <v>26</v>
      </c>
      <c r="B23" s="17" t="s">
        <v>11</v>
      </c>
      <c r="C23" s="17" t="s">
        <v>12</v>
      </c>
      <c r="D23" s="17" t="s">
        <v>13</v>
      </c>
      <c r="E23" s="17"/>
      <c r="F23" s="17"/>
      <c r="G23" s="17"/>
      <c r="H23" s="17">
        <v>4</v>
      </c>
      <c r="I23" s="17">
        <v>3015</v>
      </c>
      <c r="J23" s="43">
        <f t="shared" si="3"/>
        <v>12060</v>
      </c>
      <c r="K23" s="45"/>
    </row>
    <row r="24" s="1" customFormat="1" ht="21" customHeight="1" outlineLevel="2" spans="1:11">
      <c r="A24" s="16"/>
      <c r="B24" s="17"/>
      <c r="C24" s="17" t="s">
        <v>12</v>
      </c>
      <c r="D24" s="17" t="s">
        <v>14</v>
      </c>
      <c r="E24" s="17"/>
      <c r="F24" s="17"/>
      <c r="G24" s="17"/>
      <c r="H24" s="17">
        <v>1</v>
      </c>
      <c r="I24" s="17">
        <v>2010</v>
      </c>
      <c r="J24" s="43">
        <f t="shared" si="3"/>
        <v>2010</v>
      </c>
      <c r="K24" s="44"/>
    </row>
    <row r="25" ht="21" customHeight="1" outlineLevel="2" spans="1:11">
      <c r="A25" s="16"/>
      <c r="B25" s="17"/>
      <c r="C25" s="17" t="s">
        <v>15</v>
      </c>
      <c r="D25" s="17" t="s">
        <v>27</v>
      </c>
      <c r="E25" s="17"/>
      <c r="F25" s="17"/>
      <c r="G25" s="17"/>
      <c r="H25" s="17">
        <v>613</v>
      </c>
      <c r="I25" s="17">
        <v>65</v>
      </c>
      <c r="J25" s="43">
        <f t="shared" si="3"/>
        <v>39845</v>
      </c>
      <c r="K25" s="45" t="s">
        <v>17</v>
      </c>
    </row>
    <row r="26" ht="21" customHeight="1" outlineLevel="2" spans="1:11">
      <c r="A26" s="16"/>
      <c r="B26" s="25" t="s">
        <v>18</v>
      </c>
      <c r="C26" s="17" t="s">
        <v>12</v>
      </c>
      <c r="D26" s="17" t="s">
        <v>13</v>
      </c>
      <c r="E26" s="17"/>
      <c r="F26" s="17"/>
      <c r="G26" s="17"/>
      <c r="H26" s="17">
        <v>4</v>
      </c>
      <c r="I26" s="17">
        <v>3015</v>
      </c>
      <c r="J26" s="43">
        <f t="shared" si="3"/>
        <v>12060</v>
      </c>
      <c r="K26" s="45"/>
    </row>
    <row r="27" s="1" customFormat="1" ht="21" customHeight="1" outlineLevel="2" spans="1:11">
      <c r="A27" s="16"/>
      <c r="B27" s="26"/>
      <c r="C27" s="17" t="s">
        <v>12</v>
      </c>
      <c r="D27" s="17" t="s">
        <v>14</v>
      </c>
      <c r="E27" s="17"/>
      <c r="F27" s="17"/>
      <c r="G27" s="17"/>
      <c r="H27" s="17">
        <v>1</v>
      </c>
      <c r="I27" s="17">
        <v>2010</v>
      </c>
      <c r="J27" s="43">
        <f t="shared" si="3"/>
        <v>2010</v>
      </c>
      <c r="K27" s="44"/>
    </row>
    <row r="28" s="1" customFormat="1" ht="21" customHeight="1" outlineLevel="2" spans="1:11">
      <c r="A28" s="16"/>
      <c r="B28" s="27"/>
      <c r="C28" s="17" t="s">
        <v>15</v>
      </c>
      <c r="D28" s="18" t="s">
        <v>28</v>
      </c>
      <c r="E28" s="19"/>
      <c r="F28" s="19"/>
      <c r="G28" s="20"/>
      <c r="H28" s="17">
        <v>481</v>
      </c>
      <c r="I28" s="17">
        <v>68</v>
      </c>
      <c r="J28" s="43">
        <f>I28*H28</f>
        <v>32708</v>
      </c>
      <c r="K28" s="45" t="s">
        <v>19</v>
      </c>
    </row>
    <row r="29" ht="21" customHeight="1" outlineLevel="2" spans="1:11">
      <c r="A29" s="16"/>
      <c r="B29" s="17" t="s">
        <v>20</v>
      </c>
      <c r="C29" s="17" t="s">
        <v>12</v>
      </c>
      <c r="D29" s="17" t="s">
        <v>13</v>
      </c>
      <c r="E29" s="17"/>
      <c r="F29" s="17"/>
      <c r="G29" s="17"/>
      <c r="H29" s="17">
        <v>5</v>
      </c>
      <c r="I29" s="17">
        <v>3015</v>
      </c>
      <c r="J29" s="43">
        <f>H29*I29</f>
        <v>15075</v>
      </c>
      <c r="K29" s="45"/>
    </row>
    <row r="30" ht="21" customHeight="1" outlineLevel="2" spans="1:11">
      <c r="A30" s="16"/>
      <c r="B30" s="17"/>
      <c r="C30" s="17" t="s">
        <v>15</v>
      </c>
      <c r="D30" s="17" t="s">
        <v>29</v>
      </c>
      <c r="E30" s="17"/>
      <c r="F30" s="17"/>
      <c r="G30" s="17"/>
      <c r="H30" s="17">
        <v>561</v>
      </c>
      <c r="I30" s="17">
        <v>65</v>
      </c>
      <c r="J30" s="17">
        <f>H30*I30</f>
        <v>36465</v>
      </c>
      <c r="K30" s="45" t="s">
        <v>17</v>
      </c>
    </row>
    <row r="31" s="1" customFormat="1" ht="21" customHeight="1" outlineLevel="2" spans="1:11">
      <c r="A31" s="16"/>
      <c r="B31" s="17"/>
      <c r="C31" s="17" t="s">
        <v>30</v>
      </c>
      <c r="D31" s="17"/>
      <c r="E31" s="17"/>
      <c r="F31" s="17"/>
      <c r="G31" s="17"/>
      <c r="H31" s="17"/>
      <c r="I31" s="17"/>
      <c r="J31" s="43">
        <f>98*25*1</f>
        <v>2450</v>
      </c>
      <c r="K31" s="47" t="s">
        <v>31</v>
      </c>
    </row>
    <row r="32" ht="21" customHeight="1" outlineLevel="1" spans="1:11">
      <c r="A32" s="16"/>
      <c r="B32" s="6" t="s">
        <v>22</v>
      </c>
      <c r="C32" s="6"/>
      <c r="D32" s="6"/>
      <c r="E32" s="6"/>
      <c r="F32" s="6"/>
      <c r="G32" s="6"/>
      <c r="H32" s="17"/>
      <c r="I32" s="17"/>
      <c r="J32" s="46">
        <f>SUM(J23:J31)</f>
        <v>154683</v>
      </c>
      <c r="K32" s="16"/>
    </row>
    <row r="33" ht="21" customHeight="1" outlineLevel="2" spans="1:11">
      <c r="A33" s="16" t="s">
        <v>32</v>
      </c>
      <c r="B33" s="17" t="s">
        <v>11</v>
      </c>
      <c r="C33" s="17" t="s">
        <v>12</v>
      </c>
      <c r="D33" s="17" t="s">
        <v>13</v>
      </c>
      <c r="E33" s="17"/>
      <c r="F33" s="17"/>
      <c r="G33" s="17"/>
      <c r="H33" s="17">
        <v>3</v>
      </c>
      <c r="I33" s="17">
        <v>3015</v>
      </c>
      <c r="J33" s="43">
        <f>H33*I33</f>
        <v>9045</v>
      </c>
      <c r="K33" s="44"/>
    </row>
    <row r="34" ht="21" customHeight="1" outlineLevel="2" spans="1:11">
      <c r="A34" s="16"/>
      <c r="B34" s="17"/>
      <c r="C34" s="17" t="s">
        <v>15</v>
      </c>
      <c r="D34" s="17" t="s">
        <v>33</v>
      </c>
      <c r="E34" s="17"/>
      <c r="F34" s="17"/>
      <c r="G34" s="17"/>
      <c r="H34" s="17">
        <v>455</v>
      </c>
      <c r="I34" s="17">
        <v>56</v>
      </c>
      <c r="J34" s="43">
        <f>H34*I34</f>
        <v>25480</v>
      </c>
      <c r="K34" s="45" t="s">
        <v>34</v>
      </c>
    </row>
    <row r="35" ht="21" customHeight="1" outlineLevel="2" spans="1:11">
      <c r="A35" s="16"/>
      <c r="B35" s="17" t="s">
        <v>18</v>
      </c>
      <c r="C35" s="17" t="s">
        <v>12</v>
      </c>
      <c r="D35" s="17" t="s">
        <v>13</v>
      </c>
      <c r="E35" s="17"/>
      <c r="F35" s="17"/>
      <c r="G35" s="17"/>
      <c r="H35" s="17">
        <v>3</v>
      </c>
      <c r="I35" s="17">
        <v>3015</v>
      </c>
      <c r="J35" s="43">
        <f>H35*I35</f>
        <v>9045</v>
      </c>
      <c r="K35" s="44"/>
    </row>
    <row r="36" ht="21" customHeight="1" outlineLevel="2" spans="1:11">
      <c r="A36" s="16"/>
      <c r="B36" s="17"/>
      <c r="C36" s="17" t="s">
        <v>15</v>
      </c>
      <c r="D36" s="17" t="s">
        <v>33</v>
      </c>
      <c r="E36" s="17"/>
      <c r="F36" s="17"/>
      <c r="G36" s="17"/>
      <c r="H36" s="17">
        <v>369</v>
      </c>
      <c r="I36" s="17">
        <v>59</v>
      </c>
      <c r="J36" s="17">
        <f>H36*I36</f>
        <v>21771</v>
      </c>
      <c r="K36" s="45" t="s">
        <v>35</v>
      </c>
    </row>
    <row r="37" ht="21" customHeight="1" outlineLevel="2" spans="1:11">
      <c r="A37" s="16"/>
      <c r="B37" s="17" t="s">
        <v>20</v>
      </c>
      <c r="C37" s="17" t="s">
        <v>12</v>
      </c>
      <c r="D37" s="17" t="s">
        <v>13</v>
      </c>
      <c r="E37" s="17"/>
      <c r="F37" s="17"/>
      <c r="G37" s="17"/>
      <c r="H37" s="17">
        <v>3</v>
      </c>
      <c r="I37" s="17">
        <v>3015</v>
      </c>
      <c r="J37" s="43">
        <f>H37*I37</f>
        <v>9045</v>
      </c>
      <c r="K37" s="44"/>
    </row>
    <row r="38" ht="21" customHeight="1" outlineLevel="2" spans="1:11">
      <c r="A38" s="16"/>
      <c r="B38" s="17"/>
      <c r="C38" s="17" t="s">
        <v>15</v>
      </c>
      <c r="D38" s="17" t="s">
        <v>33</v>
      </c>
      <c r="E38" s="17"/>
      <c r="F38" s="17"/>
      <c r="G38" s="17"/>
      <c r="H38" s="17">
        <v>455</v>
      </c>
      <c r="I38" s="17">
        <v>56</v>
      </c>
      <c r="J38" s="17">
        <f>I38*H38</f>
        <v>25480</v>
      </c>
      <c r="K38" s="45" t="s">
        <v>34</v>
      </c>
    </row>
    <row r="39" ht="21" customHeight="1" outlineLevel="2" spans="1:11">
      <c r="A39" s="16"/>
      <c r="B39" s="17"/>
      <c r="C39" s="17" t="s">
        <v>36</v>
      </c>
      <c r="D39" s="17"/>
      <c r="E39" s="17"/>
      <c r="F39" s="17"/>
      <c r="G39" s="17"/>
      <c r="H39" s="17"/>
      <c r="I39" s="17"/>
      <c r="J39" s="43">
        <v>18000</v>
      </c>
      <c r="K39" s="47" t="s">
        <v>37</v>
      </c>
    </row>
    <row r="40" ht="21" customHeight="1" outlineLevel="1" spans="1:11">
      <c r="A40" s="16"/>
      <c r="B40" s="6" t="s">
        <v>22</v>
      </c>
      <c r="C40" s="6"/>
      <c r="D40" s="6"/>
      <c r="E40" s="6"/>
      <c r="F40" s="6"/>
      <c r="G40" s="6"/>
      <c r="H40" s="17"/>
      <c r="I40" s="17"/>
      <c r="J40" s="46">
        <f>SUM(J33:J39)</f>
        <v>117866</v>
      </c>
      <c r="K40" s="16"/>
    </row>
    <row r="41" ht="21" customHeight="1" outlineLevel="2" spans="1:11">
      <c r="A41" s="24" t="s">
        <v>38</v>
      </c>
      <c r="B41" s="17" t="s">
        <v>11</v>
      </c>
      <c r="C41" s="27" t="s">
        <v>12</v>
      </c>
      <c r="D41" s="28" t="s">
        <v>13</v>
      </c>
      <c r="E41" s="29"/>
      <c r="F41" s="29"/>
      <c r="G41" s="30"/>
      <c r="H41" s="27">
        <v>4</v>
      </c>
      <c r="I41" s="27">
        <v>3015</v>
      </c>
      <c r="J41" s="48">
        <f t="shared" ref="J41:J46" si="4">H41*I41</f>
        <v>12060</v>
      </c>
      <c r="K41" s="49"/>
    </row>
    <row r="42" ht="21" customHeight="1" outlineLevel="2" spans="1:11">
      <c r="A42" s="24"/>
      <c r="B42" s="17"/>
      <c r="C42" s="17" t="s">
        <v>15</v>
      </c>
      <c r="D42" s="18" t="s">
        <v>39</v>
      </c>
      <c r="E42" s="19"/>
      <c r="F42" s="19"/>
      <c r="G42" s="20"/>
      <c r="H42" s="17">
        <v>478</v>
      </c>
      <c r="I42" s="17">
        <v>56</v>
      </c>
      <c r="J42" s="43">
        <f t="shared" si="4"/>
        <v>26768</v>
      </c>
      <c r="K42" s="45" t="s">
        <v>34</v>
      </c>
    </row>
    <row r="43" ht="21" customHeight="1" outlineLevel="2" spans="1:11">
      <c r="A43" s="24"/>
      <c r="B43" s="17" t="s">
        <v>18</v>
      </c>
      <c r="C43" s="17" t="s">
        <v>12</v>
      </c>
      <c r="D43" s="18" t="s">
        <v>13</v>
      </c>
      <c r="E43" s="19"/>
      <c r="F43" s="19"/>
      <c r="G43" s="20"/>
      <c r="H43" s="17">
        <v>4</v>
      </c>
      <c r="I43" s="17">
        <v>3015</v>
      </c>
      <c r="J43" s="43">
        <f t="shared" si="4"/>
        <v>12060</v>
      </c>
      <c r="K43" s="44"/>
    </row>
    <row r="44" ht="21" customHeight="1" outlineLevel="2" spans="1:11">
      <c r="A44" s="24"/>
      <c r="B44" s="17"/>
      <c r="C44" s="17" t="s">
        <v>15</v>
      </c>
      <c r="D44" s="18" t="s">
        <v>39</v>
      </c>
      <c r="E44" s="19"/>
      <c r="F44" s="19"/>
      <c r="G44" s="20"/>
      <c r="H44" s="17">
        <v>437</v>
      </c>
      <c r="I44" s="17">
        <v>59</v>
      </c>
      <c r="J44" s="17">
        <f t="shared" si="4"/>
        <v>25783</v>
      </c>
      <c r="K44" s="45" t="s">
        <v>35</v>
      </c>
    </row>
    <row r="45" ht="21" customHeight="1" outlineLevel="2" spans="1:11">
      <c r="A45" s="24"/>
      <c r="B45" s="17" t="s">
        <v>20</v>
      </c>
      <c r="C45" s="17" t="s">
        <v>12</v>
      </c>
      <c r="D45" s="18" t="s">
        <v>13</v>
      </c>
      <c r="E45" s="19"/>
      <c r="F45" s="19"/>
      <c r="G45" s="20"/>
      <c r="H45" s="17">
        <v>4</v>
      </c>
      <c r="I45" s="17">
        <v>3015</v>
      </c>
      <c r="J45" s="43">
        <f t="shared" si="4"/>
        <v>12060</v>
      </c>
      <c r="K45" s="44"/>
    </row>
    <row r="46" ht="21" customHeight="1" outlineLevel="2" spans="1:11">
      <c r="A46" s="24"/>
      <c r="B46" s="17"/>
      <c r="C46" s="17" t="s">
        <v>15</v>
      </c>
      <c r="D46" s="18" t="s">
        <v>39</v>
      </c>
      <c r="E46" s="19"/>
      <c r="F46" s="19"/>
      <c r="G46" s="20"/>
      <c r="H46" s="17">
        <v>498</v>
      </c>
      <c r="I46" s="17">
        <v>56</v>
      </c>
      <c r="J46" s="17">
        <f t="shared" si="4"/>
        <v>27888</v>
      </c>
      <c r="K46" s="45" t="s">
        <v>34</v>
      </c>
    </row>
    <row r="47" ht="21" customHeight="1" outlineLevel="2" spans="1:11">
      <c r="A47" s="24"/>
      <c r="B47" s="17"/>
      <c r="C47" s="18" t="s">
        <v>36</v>
      </c>
      <c r="D47" s="19"/>
      <c r="E47" s="19"/>
      <c r="F47" s="19"/>
      <c r="G47" s="19"/>
      <c r="H47" s="19"/>
      <c r="I47" s="20"/>
      <c r="J47" s="43">
        <f>237*25*3</f>
        <v>17775</v>
      </c>
      <c r="K47" s="47" t="s">
        <v>40</v>
      </c>
    </row>
    <row r="48" ht="21" customHeight="1" outlineLevel="1" spans="1:11">
      <c r="A48" s="31"/>
      <c r="B48" s="21" t="s">
        <v>22</v>
      </c>
      <c r="C48" s="22"/>
      <c r="D48" s="22"/>
      <c r="E48" s="22"/>
      <c r="F48" s="22"/>
      <c r="G48" s="23"/>
      <c r="H48" s="17"/>
      <c r="I48" s="17"/>
      <c r="J48" s="46">
        <f>SUM(J41:J47)</f>
        <v>134394</v>
      </c>
      <c r="K48" s="16"/>
    </row>
    <row r="49" ht="21" customHeight="1" outlineLevel="2" spans="1:11">
      <c r="A49" s="16" t="s">
        <v>41</v>
      </c>
      <c r="B49" s="17" t="s">
        <v>11</v>
      </c>
      <c r="C49" s="17" t="s">
        <v>12</v>
      </c>
      <c r="D49" s="17" t="s">
        <v>13</v>
      </c>
      <c r="E49" s="17"/>
      <c r="F49" s="17"/>
      <c r="G49" s="17"/>
      <c r="H49" s="17">
        <v>6</v>
      </c>
      <c r="I49" s="17">
        <v>3015</v>
      </c>
      <c r="J49" s="43">
        <f t="shared" ref="J49:J55" si="5">H49*I49</f>
        <v>18090</v>
      </c>
      <c r="K49" s="45"/>
    </row>
    <row r="50" ht="21" customHeight="1" outlineLevel="2" spans="1:11">
      <c r="A50" s="16"/>
      <c r="B50" s="17"/>
      <c r="C50" s="17" t="s">
        <v>15</v>
      </c>
      <c r="D50" s="17" t="s">
        <v>42</v>
      </c>
      <c r="E50" s="17"/>
      <c r="F50" s="17"/>
      <c r="G50" s="17"/>
      <c r="H50" s="17">
        <v>656</v>
      </c>
      <c r="I50" s="17">
        <v>65</v>
      </c>
      <c r="J50" s="43">
        <f t="shared" si="5"/>
        <v>42640</v>
      </c>
      <c r="K50" s="45" t="s">
        <v>17</v>
      </c>
    </row>
    <row r="51" ht="21" customHeight="1" outlineLevel="2" spans="1:11">
      <c r="A51" s="16"/>
      <c r="B51" s="17" t="s">
        <v>18</v>
      </c>
      <c r="C51" s="17" t="s">
        <v>12</v>
      </c>
      <c r="D51" s="17" t="s">
        <v>13</v>
      </c>
      <c r="E51" s="17"/>
      <c r="F51" s="17"/>
      <c r="G51" s="17"/>
      <c r="H51" s="17">
        <v>6</v>
      </c>
      <c r="I51" s="17">
        <v>3015</v>
      </c>
      <c r="J51" s="43">
        <f t="shared" si="5"/>
        <v>18090</v>
      </c>
      <c r="K51" s="44"/>
    </row>
    <row r="52" ht="21" customHeight="1" outlineLevel="2" spans="1:11">
      <c r="A52" s="16"/>
      <c r="B52" s="17"/>
      <c r="C52" s="17" t="s">
        <v>15</v>
      </c>
      <c r="D52" s="17" t="s">
        <v>43</v>
      </c>
      <c r="E52" s="17"/>
      <c r="F52" s="17"/>
      <c r="G52" s="17"/>
      <c r="H52" s="17">
        <v>549</v>
      </c>
      <c r="I52" s="17">
        <v>68</v>
      </c>
      <c r="J52" s="17">
        <f t="shared" si="5"/>
        <v>37332</v>
      </c>
      <c r="K52" s="45" t="s">
        <v>19</v>
      </c>
    </row>
    <row r="53" ht="21" customHeight="1" outlineLevel="2" spans="1:11">
      <c r="A53" s="16"/>
      <c r="B53" s="17" t="s">
        <v>20</v>
      </c>
      <c r="C53" s="17" t="s">
        <v>12</v>
      </c>
      <c r="D53" s="17" t="s">
        <v>13</v>
      </c>
      <c r="E53" s="17"/>
      <c r="F53" s="17"/>
      <c r="G53" s="17"/>
      <c r="H53" s="17">
        <v>5</v>
      </c>
      <c r="I53" s="17">
        <v>3015</v>
      </c>
      <c r="J53" s="43">
        <f t="shared" si="5"/>
        <v>15075</v>
      </c>
      <c r="K53" s="44"/>
    </row>
    <row r="54" s="1" customFormat="1" ht="21" customHeight="1" outlineLevel="2" spans="1:11">
      <c r="A54" s="16"/>
      <c r="B54" s="17"/>
      <c r="C54" s="17" t="s">
        <v>12</v>
      </c>
      <c r="D54" s="17" t="s">
        <v>14</v>
      </c>
      <c r="E54" s="17"/>
      <c r="F54" s="17"/>
      <c r="G54" s="17"/>
      <c r="H54" s="17">
        <v>1</v>
      </c>
      <c r="I54" s="17">
        <v>2010</v>
      </c>
      <c r="J54" s="43">
        <f t="shared" si="5"/>
        <v>2010</v>
      </c>
      <c r="K54" s="44"/>
    </row>
    <row r="55" ht="21" customHeight="1" outlineLevel="2" spans="1:11">
      <c r="A55" s="16"/>
      <c r="B55" s="17"/>
      <c r="C55" s="17" t="s">
        <v>15</v>
      </c>
      <c r="D55" s="17" t="s">
        <v>44</v>
      </c>
      <c r="E55" s="17"/>
      <c r="F55" s="17"/>
      <c r="G55" s="17"/>
      <c r="H55" s="17">
        <v>630</v>
      </c>
      <c r="I55" s="17">
        <v>65</v>
      </c>
      <c r="J55" s="17">
        <f t="shared" si="5"/>
        <v>40950</v>
      </c>
      <c r="K55" s="45" t="s">
        <v>17</v>
      </c>
    </row>
    <row r="56" ht="21" customHeight="1" outlineLevel="2" spans="1:11">
      <c r="A56" s="32"/>
      <c r="B56" s="11" t="s">
        <v>22</v>
      </c>
      <c r="C56" s="11"/>
      <c r="D56" s="11"/>
      <c r="E56" s="11"/>
      <c r="F56" s="11"/>
      <c r="G56" s="11"/>
      <c r="H56" s="25"/>
      <c r="I56" s="25"/>
      <c r="J56" s="50">
        <f>SUM(J49:J55)</f>
        <v>174187</v>
      </c>
      <c r="K56" s="32"/>
    </row>
    <row r="57" ht="21" customHeight="1" outlineLevel="2" spans="1:11">
      <c r="A57" s="33"/>
      <c r="B57" s="8"/>
      <c r="C57" s="8"/>
      <c r="D57" s="8"/>
      <c r="E57" s="8"/>
      <c r="F57" s="8"/>
      <c r="G57" s="8"/>
      <c r="H57" s="34"/>
      <c r="I57" s="34"/>
      <c r="J57" s="51"/>
      <c r="K57" s="33"/>
    </row>
    <row r="58" ht="21" customHeight="1" outlineLevel="2" spans="1:11">
      <c r="A58" s="35"/>
      <c r="B58" s="13"/>
      <c r="C58" s="13"/>
      <c r="D58" s="13"/>
      <c r="E58" s="13"/>
      <c r="F58" s="13"/>
      <c r="G58" s="13"/>
      <c r="H58" s="36"/>
      <c r="I58" s="36"/>
      <c r="J58" s="52"/>
      <c r="K58" s="35"/>
    </row>
    <row r="59" ht="21" customHeight="1" outlineLevel="2" spans="1:11">
      <c r="A59" s="35"/>
      <c r="B59" s="13"/>
      <c r="C59" s="13"/>
      <c r="D59" s="13"/>
      <c r="E59" s="13"/>
      <c r="F59" s="13"/>
      <c r="G59" s="13"/>
      <c r="H59" s="36"/>
      <c r="I59" s="36"/>
      <c r="J59" s="52"/>
      <c r="K59" s="35"/>
    </row>
    <row r="60" ht="21" customHeight="1" outlineLevel="2" spans="1:11">
      <c r="A60" s="35"/>
      <c r="B60" s="13"/>
      <c r="C60" s="13"/>
      <c r="D60" s="13"/>
      <c r="E60" s="13"/>
      <c r="F60" s="13"/>
      <c r="G60" s="13"/>
      <c r="H60" s="36"/>
      <c r="I60" s="36"/>
      <c r="J60" s="52"/>
      <c r="K60" s="35"/>
    </row>
    <row r="61" ht="21" customHeight="1" outlineLevel="2" spans="1:11">
      <c r="A61" s="35"/>
      <c r="B61" s="13"/>
      <c r="C61" s="13"/>
      <c r="D61" s="13"/>
      <c r="E61" s="13"/>
      <c r="F61" s="13"/>
      <c r="G61" s="13"/>
      <c r="H61" s="36"/>
      <c r="I61" s="36"/>
      <c r="J61" s="52"/>
      <c r="K61" s="35"/>
    </row>
    <row r="62" ht="21" customHeight="1" outlineLevel="2" spans="1:11">
      <c r="A62" s="35"/>
      <c r="B62" s="13"/>
      <c r="C62" s="13"/>
      <c r="D62" s="13"/>
      <c r="E62" s="13"/>
      <c r="F62" s="13"/>
      <c r="G62" s="13"/>
      <c r="H62" s="36"/>
      <c r="I62" s="36"/>
      <c r="J62" s="52"/>
      <c r="K62" s="35"/>
    </row>
    <row r="63" ht="21" customHeight="1" outlineLevel="1" spans="1:11">
      <c r="A63" s="16" t="s">
        <v>45</v>
      </c>
      <c r="B63" s="17" t="s">
        <v>11</v>
      </c>
      <c r="C63" s="17" t="s">
        <v>12</v>
      </c>
      <c r="D63" s="17" t="s">
        <v>13</v>
      </c>
      <c r="E63" s="17"/>
      <c r="F63" s="17"/>
      <c r="G63" s="17"/>
      <c r="H63" s="17">
        <v>3</v>
      </c>
      <c r="I63" s="17">
        <v>3015</v>
      </c>
      <c r="J63" s="17">
        <f>I63*H63</f>
        <v>9045</v>
      </c>
      <c r="K63" s="45"/>
    </row>
    <row r="64" ht="21" customHeight="1" outlineLevel="2" spans="1:11">
      <c r="A64" s="16"/>
      <c r="B64" s="17"/>
      <c r="C64" s="17" t="s">
        <v>15</v>
      </c>
      <c r="D64" s="17" t="s">
        <v>46</v>
      </c>
      <c r="E64" s="17"/>
      <c r="F64" s="17"/>
      <c r="G64" s="17"/>
      <c r="H64" s="17">
        <v>357</v>
      </c>
      <c r="I64" s="17">
        <v>47</v>
      </c>
      <c r="J64" s="43">
        <f>H64*I64</f>
        <v>16779</v>
      </c>
      <c r="K64" s="45" t="s">
        <v>47</v>
      </c>
    </row>
    <row r="65" ht="21" customHeight="1" outlineLevel="2" spans="1:11">
      <c r="A65" s="16"/>
      <c r="B65" s="17" t="s">
        <v>18</v>
      </c>
      <c r="C65" s="17" t="s">
        <v>12</v>
      </c>
      <c r="D65" s="17" t="s">
        <v>13</v>
      </c>
      <c r="E65" s="17"/>
      <c r="F65" s="17"/>
      <c r="G65" s="17"/>
      <c r="H65" s="17">
        <v>4</v>
      </c>
      <c r="I65" s="17">
        <v>3015</v>
      </c>
      <c r="J65" s="17">
        <f>I65*H65</f>
        <v>12060</v>
      </c>
      <c r="K65" s="45"/>
    </row>
    <row r="66" ht="21" customHeight="1" outlineLevel="2" spans="1:11">
      <c r="A66" s="16"/>
      <c r="B66" s="17"/>
      <c r="C66" s="17" t="s">
        <v>15</v>
      </c>
      <c r="D66" s="17" t="s">
        <v>39</v>
      </c>
      <c r="E66" s="17"/>
      <c r="F66" s="17"/>
      <c r="G66" s="17"/>
      <c r="H66" s="17">
        <v>464</v>
      </c>
      <c r="I66" s="17">
        <v>49</v>
      </c>
      <c r="J66" s="43">
        <f>H66*I66</f>
        <v>22736</v>
      </c>
      <c r="K66" s="45" t="s">
        <v>48</v>
      </c>
    </row>
    <row r="67" ht="21" customHeight="1" outlineLevel="2" spans="1:11">
      <c r="A67" s="16"/>
      <c r="B67" s="17" t="s">
        <v>20</v>
      </c>
      <c r="C67" s="17" t="s">
        <v>12</v>
      </c>
      <c r="D67" s="17" t="s">
        <v>13</v>
      </c>
      <c r="E67" s="17"/>
      <c r="F67" s="17"/>
      <c r="G67" s="17"/>
      <c r="H67" s="17">
        <v>4</v>
      </c>
      <c r="I67" s="17">
        <v>3015</v>
      </c>
      <c r="J67" s="17">
        <f>I67*H67</f>
        <v>12060</v>
      </c>
      <c r="K67" s="45"/>
    </row>
    <row r="68" ht="21" customHeight="1" outlineLevel="2" spans="1:11">
      <c r="A68" s="16"/>
      <c r="B68" s="17"/>
      <c r="C68" s="17" t="s">
        <v>15</v>
      </c>
      <c r="D68" s="17" t="s">
        <v>39</v>
      </c>
      <c r="E68" s="17"/>
      <c r="F68" s="17"/>
      <c r="G68" s="17"/>
      <c r="H68" s="17">
        <v>421</v>
      </c>
      <c r="I68" s="17">
        <v>47</v>
      </c>
      <c r="J68" s="43">
        <f>H68*I68</f>
        <v>19787</v>
      </c>
      <c r="K68" s="45" t="s">
        <v>47</v>
      </c>
    </row>
    <row r="69" s="1" customFormat="1" ht="21" customHeight="1" outlineLevel="2" spans="1:11">
      <c r="A69" s="16"/>
      <c r="B69" s="17"/>
      <c r="C69" s="17" t="s">
        <v>49</v>
      </c>
      <c r="D69" s="17"/>
      <c r="E69" s="17"/>
      <c r="F69" s="17"/>
      <c r="G69" s="17"/>
      <c r="H69" s="17"/>
      <c r="I69" s="17"/>
      <c r="J69" s="43">
        <f>10080/12*3</f>
        <v>2520</v>
      </c>
      <c r="K69" s="47" t="s">
        <v>50</v>
      </c>
    </row>
    <row r="70" ht="21" customHeight="1" outlineLevel="1" spans="1:11">
      <c r="A70" s="16"/>
      <c r="B70" s="6" t="s">
        <v>22</v>
      </c>
      <c r="C70" s="6"/>
      <c r="D70" s="6"/>
      <c r="E70" s="6"/>
      <c r="F70" s="6"/>
      <c r="G70" s="6"/>
      <c r="H70" s="17"/>
      <c r="I70" s="17"/>
      <c r="J70" s="46">
        <f>SUM(J63:J69)</f>
        <v>94987</v>
      </c>
      <c r="K70" s="16"/>
    </row>
    <row r="71" ht="21" customHeight="1" outlineLevel="1" spans="1:11">
      <c r="A71" s="24" t="s">
        <v>51</v>
      </c>
      <c r="B71" s="17" t="s">
        <v>11</v>
      </c>
      <c r="C71" s="17" t="s">
        <v>12</v>
      </c>
      <c r="D71" s="18" t="s">
        <v>13</v>
      </c>
      <c r="E71" s="19"/>
      <c r="F71" s="19"/>
      <c r="G71" s="20"/>
      <c r="H71" s="17">
        <v>1</v>
      </c>
      <c r="I71" s="27">
        <v>3015</v>
      </c>
      <c r="J71" s="17">
        <f>I71*H71</f>
        <v>3015</v>
      </c>
      <c r="K71" s="45"/>
    </row>
    <row r="72" s="1" customFormat="1" ht="21" customHeight="1" outlineLevel="2" spans="1:11">
      <c r="A72" s="16"/>
      <c r="B72" s="17"/>
      <c r="C72" s="17" t="s">
        <v>12</v>
      </c>
      <c r="D72" s="17" t="s">
        <v>14</v>
      </c>
      <c r="E72" s="17"/>
      <c r="F72" s="17"/>
      <c r="G72" s="17"/>
      <c r="H72" s="17">
        <v>1</v>
      </c>
      <c r="I72" s="17">
        <v>2010</v>
      </c>
      <c r="J72" s="43">
        <f t="shared" ref="J72:J78" si="6">H72*I72</f>
        <v>2010</v>
      </c>
      <c r="K72" s="44"/>
    </row>
    <row r="73" ht="21" customHeight="1" outlineLevel="1" spans="1:11">
      <c r="A73" s="24"/>
      <c r="B73" s="17"/>
      <c r="C73" s="17" t="s">
        <v>15</v>
      </c>
      <c r="D73" s="18" t="s">
        <v>52</v>
      </c>
      <c r="E73" s="19"/>
      <c r="F73" s="19"/>
      <c r="G73" s="20"/>
      <c r="H73" s="17">
        <v>226</v>
      </c>
      <c r="I73" s="17">
        <v>47</v>
      </c>
      <c r="J73" s="43">
        <f t="shared" si="6"/>
        <v>10622</v>
      </c>
      <c r="K73" s="45" t="s">
        <v>47</v>
      </c>
    </row>
    <row r="74" ht="21" customHeight="1" outlineLevel="1" spans="1:11">
      <c r="A74" s="24"/>
      <c r="B74" s="17" t="s">
        <v>18</v>
      </c>
      <c r="C74" s="17" t="s">
        <v>12</v>
      </c>
      <c r="D74" s="18" t="s">
        <v>13</v>
      </c>
      <c r="E74" s="19"/>
      <c r="F74" s="19"/>
      <c r="G74" s="20"/>
      <c r="H74" s="17">
        <v>2</v>
      </c>
      <c r="I74" s="27">
        <v>3015</v>
      </c>
      <c r="J74" s="17">
        <f>I74*H74</f>
        <v>6030</v>
      </c>
      <c r="K74" s="45"/>
    </row>
    <row r="75" ht="21" customHeight="1" outlineLevel="1" spans="1:11">
      <c r="A75" s="24"/>
      <c r="B75" s="17"/>
      <c r="C75" s="17" t="s">
        <v>15</v>
      </c>
      <c r="D75" s="18" t="s">
        <v>53</v>
      </c>
      <c r="E75" s="19"/>
      <c r="F75" s="19"/>
      <c r="G75" s="20"/>
      <c r="H75" s="17">
        <v>186</v>
      </c>
      <c r="I75" s="17">
        <v>49</v>
      </c>
      <c r="J75" s="43">
        <f t="shared" si="6"/>
        <v>9114</v>
      </c>
      <c r="K75" s="45" t="s">
        <v>48</v>
      </c>
    </row>
    <row r="76" s="1" customFormat="1" ht="21" customHeight="1" outlineLevel="2" spans="1:11">
      <c r="A76" s="16"/>
      <c r="B76" s="17" t="s">
        <v>20</v>
      </c>
      <c r="C76" s="17" t="s">
        <v>12</v>
      </c>
      <c r="D76" s="17" t="s">
        <v>13</v>
      </c>
      <c r="E76" s="17"/>
      <c r="F76" s="17"/>
      <c r="G76" s="17"/>
      <c r="H76" s="17">
        <v>1</v>
      </c>
      <c r="I76" s="17">
        <v>3015</v>
      </c>
      <c r="J76" s="17">
        <f>I76*H76</f>
        <v>3015</v>
      </c>
      <c r="K76" s="45"/>
    </row>
    <row r="77" s="1" customFormat="1" ht="21" customHeight="1" outlineLevel="2" spans="1:11">
      <c r="A77" s="16"/>
      <c r="B77" s="17"/>
      <c r="C77" s="17" t="s">
        <v>12</v>
      </c>
      <c r="D77" s="17" t="s">
        <v>14</v>
      </c>
      <c r="E77" s="17"/>
      <c r="F77" s="17"/>
      <c r="G77" s="17"/>
      <c r="H77" s="17">
        <v>1</v>
      </c>
      <c r="I77" s="17">
        <v>2010</v>
      </c>
      <c r="J77" s="43">
        <f t="shared" si="6"/>
        <v>2010</v>
      </c>
      <c r="K77" s="44"/>
    </row>
    <row r="78" s="1" customFormat="1" ht="21" customHeight="1" outlineLevel="2" spans="1:11">
      <c r="A78" s="16"/>
      <c r="B78" s="17"/>
      <c r="C78" s="17" t="s">
        <v>15</v>
      </c>
      <c r="D78" s="17" t="s">
        <v>52</v>
      </c>
      <c r="E78" s="17"/>
      <c r="F78" s="17"/>
      <c r="G78" s="17"/>
      <c r="H78" s="17">
        <v>226</v>
      </c>
      <c r="I78" s="17">
        <v>47</v>
      </c>
      <c r="J78" s="43">
        <f t="shared" si="6"/>
        <v>10622</v>
      </c>
      <c r="K78" s="45" t="s">
        <v>47</v>
      </c>
    </row>
    <row r="79" s="1" customFormat="1" ht="21" customHeight="1" outlineLevel="2" spans="1:11">
      <c r="A79" s="31"/>
      <c r="B79" s="17"/>
      <c r="C79" s="18" t="s">
        <v>54</v>
      </c>
      <c r="D79" s="19"/>
      <c r="E79" s="19"/>
      <c r="F79" s="19"/>
      <c r="G79" s="19"/>
      <c r="H79" s="19"/>
      <c r="I79" s="20"/>
      <c r="J79" s="43">
        <v>5000</v>
      </c>
      <c r="K79" s="45" t="s">
        <v>55</v>
      </c>
    </row>
    <row r="80" ht="21" customHeight="1" outlineLevel="1" spans="1:11">
      <c r="A80" s="31"/>
      <c r="B80" s="21" t="s">
        <v>22</v>
      </c>
      <c r="C80" s="22"/>
      <c r="D80" s="22"/>
      <c r="E80" s="22"/>
      <c r="F80" s="22"/>
      <c r="G80" s="23"/>
      <c r="H80" s="17"/>
      <c r="I80" s="17"/>
      <c r="J80" s="46">
        <f>SUM(J71:J79)</f>
        <v>51438</v>
      </c>
      <c r="K80" s="16"/>
    </row>
    <row r="81" ht="24" customHeight="1" spans="1:11">
      <c r="A81" s="53" t="s">
        <v>56</v>
      </c>
      <c r="B81" s="53"/>
      <c r="C81" s="53"/>
      <c r="D81" s="53"/>
      <c r="E81" s="53"/>
      <c r="F81" s="53"/>
      <c r="G81" s="53"/>
      <c r="H81" s="53"/>
      <c r="I81" s="53"/>
      <c r="J81" s="53">
        <f>SUM(J13,J22,J32,J40,J48,J56,J70,J80)</f>
        <v>940897</v>
      </c>
      <c r="K81" s="54"/>
    </row>
  </sheetData>
  <mergeCells count="113">
    <mergeCell ref="A1:B1"/>
    <mergeCell ref="A2:K2"/>
    <mergeCell ref="D5:G5"/>
    <mergeCell ref="D6:G6"/>
    <mergeCell ref="D7:G7"/>
    <mergeCell ref="D8:G8"/>
    <mergeCell ref="D9:G9"/>
    <mergeCell ref="D10:G10"/>
    <mergeCell ref="D11:G11"/>
    <mergeCell ref="D12:G12"/>
    <mergeCell ref="B13:G13"/>
    <mergeCell ref="D14:G14"/>
    <mergeCell ref="D15:G15"/>
    <mergeCell ref="D16:G16"/>
    <mergeCell ref="D17:G17"/>
    <mergeCell ref="D18:G18"/>
    <mergeCell ref="D19:G19"/>
    <mergeCell ref="D20:G20"/>
    <mergeCell ref="D21:G21"/>
    <mergeCell ref="B22:G22"/>
    <mergeCell ref="D23:G23"/>
    <mergeCell ref="D24:G24"/>
    <mergeCell ref="D25:G25"/>
    <mergeCell ref="D26:G26"/>
    <mergeCell ref="D27:G27"/>
    <mergeCell ref="D28:G28"/>
    <mergeCell ref="D29:G29"/>
    <mergeCell ref="D30:G30"/>
    <mergeCell ref="C31:I31"/>
    <mergeCell ref="B32:G32"/>
    <mergeCell ref="D33:G33"/>
    <mergeCell ref="D34:G34"/>
    <mergeCell ref="D35:G35"/>
    <mergeCell ref="D36:G36"/>
    <mergeCell ref="D37:G37"/>
    <mergeCell ref="D38:G38"/>
    <mergeCell ref="C39:I39"/>
    <mergeCell ref="B40:G40"/>
    <mergeCell ref="D41:G41"/>
    <mergeCell ref="D42:G42"/>
    <mergeCell ref="D43:G43"/>
    <mergeCell ref="D44:G44"/>
    <mergeCell ref="D45:G45"/>
    <mergeCell ref="D46:G46"/>
    <mergeCell ref="C47:I47"/>
    <mergeCell ref="B48:G48"/>
    <mergeCell ref="D49:G49"/>
    <mergeCell ref="D50:G50"/>
    <mergeCell ref="D51:G51"/>
    <mergeCell ref="D52:G52"/>
    <mergeCell ref="D53:G53"/>
    <mergeCell ref="D54:G54"/>
    <mergeCell ref="D55:G55"/>
    <mergeCell ref="B56:G56"/>
    <mergeCell ref="D63:G63"/>
    <mergeCell ref="D64:G64"/>
    <mergeCell ref="D65:G65"/>
    <mergeCell ref="D66:G66"/>
    <mergeCell ref="D67:G67"/>
    <mergeCell ref="D68:G68"/>
    <mergeCell ref="C69:I69"/>
    <mergeCell ref="B70:G70"/>
    <mergeCell ref="D71:G71"/>
    <mergeCell ref="D72:G72"/>
    <mergeCell ref="D73:G73"/>
    <mergeCell ref="D74:G74"/>
    <mergeCell ref="D75:G75"/>
    <mergeCell ref="D76:G76"/>
    <mergeCell ref="D77:G77"/>
    <mergeCell ref="D78:G78"/>
    <mergeCell ref="C79:I79"/>
    <mergeCell ref="B80:G80"/>
    <mergeCell ref="A81:I81"/>
    <mergeCell ref="A3:A4"/>
    <mergeCell ref="A5:A13"/>
    <mergeCell ref="A14:A22"/>
    <mergeCell ref="A23:A32"/>
    <mergeCell ref="A33:A40"/>
    <mergeCell ref="A41:A48"/>
    <mergeCell ref="A49:A56"/>
    <mergeCell ref="A63:A70"/>
    <mergeCell ref="A71:A80"/>
    <mergeCell ref="B3:B4"/>
    <mergeCell ref="B5:B7"/>
    <mergeCell ref="B8:B10"/>
    <mergeCell ref="B11:B12"/>
    <mergeCell ref="B14:B15"/>
    <mergeCell ref="B16:B18"/>
    <mergeCell ref="B19:B21"/>
    <mergeCell ref="B23:B25"/>
    <mergeCell ref="B26:B28"/>
    <mergeCell ref="B29:B30"/>
    <mergeCell ref="B33:B34"/>
    <mergeCell ref="B35:B36"/>
    <mergeCell ref="B37:B38"/>
    <mergeCell ref="B41:B42"/>
    <mergeCell ref="B43:B44"/>
    <mergeCell ref="B45:B46"/>
    <mergeCell ref="B49:B50"/>
    <mergeCell ref="B51:B52"/>
    <mergeCell ref="B53:B55"/>
    <mergeCell ref="B63:B64"/>
    <mergeCell ref="B65:B66"/>
    <mergeCell ref="B67:B68"/>
    <mergeCell ref="B71:B73"/>
    <mergeCell ref="B74:B75"/>
    <mergeCell ref="B76:B78"/>
    <mergeCell ref="C3:C4"/>
    <mergeCell ref="H3:H4"/>
    <mergeCell ref="I3:I4"/>
    <mergeCell ref="J3:J4"/>
    <mergeCell ref="K3:K4"/>
    <mergeCell ref="D3:G4"/>
  </mergeCells>
  <pageMargins left="0.751388888888889" right="0.554861111111111" top="0.984027777777778" bottom="1.37777777777778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宜寒</cp:lastModifiedBy>
  <dcterms:created xsi:type="dcterms:W3CDTF">2019-10-17T07:43:00Z</dcterms:created>
  <dcterms:modified xsi:type="dcterms:W3CDTF">2020-10-21T07:27:03Z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  <property fmtid="{D5CDD505-2E9C-101B-9397-08002B2CF9AE}" pid="3" name="KSOReadingLayout">
    <vt:bool>true</vt:bool>
  </property>
</Properties>
</file>